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<sst xmlns="http://schemas.openxmlformats.org/spreadsheetml/2006/main" count="260" uniqueCount="104">
  <si>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</si>
  <si>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</si>
  <si>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</si>
  <si>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</si>
  <si>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</si>
  <si>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</si>
  <si>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</si>
  <si>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</si>
  <si>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</si>
  <si>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</si>
  <si>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</si>
  <si>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</si>
  <si>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</si>
  <si>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</si>
  <si>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</si>
  <si>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</si>
  <si>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</si>
  <si>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</si>
  <si>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</si>
  <si>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</si>
  <si>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</si>
  <si>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</si>
  <si>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</si>
  <si>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</si>
  <si>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</si>
  <si>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</si>
  <si>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</si>
  <si>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</si>
  <si>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</si>
  <si>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</si>
  <si>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</si>
  <si>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</si>
  <si>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</si>
  <si>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</si>
  <si>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</si>
  <si>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</si>
  <si>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</si>
  <si>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</si>
  <si>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</si>
  <si>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</si>
  <si>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</si>
  <si>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</si>
  <si>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</si>
  <si>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</si>
  <si>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</si>
  <si>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</si>
  <si>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</si>
  <si>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</si>
  <si>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</si>
  <si>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</si>
  <si>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</si>
  <si>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</si>
  <si>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</si>
  <si>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</si>
  <si>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</si>
  <si>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</si>
  <si>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</si>
  <si>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</si>
  <si>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</si>
  <si>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</si>
  <si>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</si>
  <si>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</si>
  <si>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</si>
  <si>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</si>
  <si>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</si>
  <si>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</si>
  <si>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</si>
  <si>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</si>
  <si>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</si>
  <si>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</si>
  <si>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</si>
  <si>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</si>
  <si>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</si>
  <si>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</si>
  <si>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</si>
  <si>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</si>
  <si>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</si>
  <si>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</si>
  <si>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</si>
  <si>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</si>
  <si>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</si>
  <si>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</si>
  <si>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</si>
  <si>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</si>
  <si>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</si>
  <si>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</si>
  <si>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</si>
  <si>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</si>
  <si>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</si>
  <si>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</si>
  <si>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</si>
  <si>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</si>
  <si>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</si>
  <si>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</si>
  <si>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</si>
  <si>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</si>
  <si>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</si>
  <si>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</si>
  <si>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план на січень-червень 2019р.</t>
  </si>
  <si>
    <t>станом на 07.06.2019</t>
  </si>
  <si>
    <r>
      <t xml:space="preserve">станом на 07.06.2019р.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</si>
  <si>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07.06.2019р.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</si>
  <si>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07.06.2019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</si>
  <si>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07.06.2019р.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</si>
</sst>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2.4"/>
      <color indexed="8"/>
      <name val="Times New Roman"/>
      <family val="1"/>
    </font>
    <font>
      <sz val="4.1"/>
      <color indexed="8"/>
      <name val="Times New Roman"/>
      <family val="1"/>
    </font>
    <font>
      <sz val="5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2767250"/>
        <c:axId val="28034339"/>
      </c:lineChart>
      <c:catAx>
        <c:axId val="627672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34339"/>
        <c:crosses val="autoZero"/>
        <c:auto val="0"/>
        <c:lblOffset val="100"/>
        <c:tickLblSkip val="1"/>
        <c:noMultiLvlLbl val="0"/>
      </c:catAx>
      <c:valAx>
        <c:axId val="280343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7672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0982460"/>
        <c:axId val="56188957"/>
      </c:lineChart>
      <c:catAx>
        <c:axId val="509824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88957"/>
        <c:crosses val="autoZero"/>
        <c:auto val="0"/>
        <c:lblOffset val="100"/>
        <c:tickLblSkip val="1"/>
        <c:noMultiLvlLbl val="0"/>
      </c:catAx>
      <c:valAx>
        <c:axId val="5618895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98246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5938566"/>
        <c:axId val="55011639"/>
      </c:lineChart>
      <c:catAx>
        <c:axId val="359385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11639"/>
        <c:crosses val="autoZero"/>
        <c:auto val="0"/>
        <c:lblOffset val="100"/>
        <c:tickLblSkip val="1"/>
        <c:noMultiLvlLbl val="0"/>
      </c:catAx>
      <c:valAx>
        <c:axId val="5501163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9385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25342704"/>
        <c:axId val="26757745"/>
      </c:lineChart>
      <c:catAx>
        <c:axId val="253427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7745"/>
        <c:crosses val="autoZero"/>
        <c:auto val="0"/>
        <c:lblOffset val="100"/>
        <c:tickLblSkip val="1"/>
        <c:noMultiLvlLbl val="0"/>
      </c:catAx>
      <c:valAx>
        <c:axId val="26757745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342704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39493114"/>
        <c:axId val="19893707"/>
      </c:lineChart>
      <c:dateAx>
        <c:axId val="394931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9370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893707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9311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44825636"/>
        <c:axId val="777541"/>
      </c:lineChart>
      <c:dateAx>
        <c:axId val="448256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754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7754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2563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07.06.2019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997870"/>
        <c:axId val="62980831"/>
      </c:bar3DChart>
      <c:catAx>
        <c:axId val="699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80831"/>
        <c:crosses val="autoZero"/>
        <c:auto val="1"/>
        <c:lblOffset val="100"/>
        <c:tickLblSkip val="1"/>
        <c:noMultiLvlLbl val="0"/>
      </c:catAx>
      <c:valAx>
        <c:axId val="62980831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97870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9956568"/>
        <c:axId val="1173657"/>
      </c:bar3D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73657"/>
        <c:crosses val="autoZero"/>
        <c:auto val="1"/>
        <c:lblOffset val="100"/>
        <c:tickLblSkip val="1"/>
        <c:noMultiLvlLbl val="0"/>
      </c:catAx>
      <c:valAx>
        <c:axId val="1173657"/>
        <c:scaling>
          <c:orientation val="minMax"/>
          <c:max val="2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5656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07.06.2019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940 701,7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798 938,6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червень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- 131 142,3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червень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152 891,4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- 141 763,1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5">
        <row r="6">
          <cell r="G6">
            <v>401763.87</v>
          </cell>
          <cell r="K6">
            <v>37600868.36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401.76387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37600.86836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09">
        <v>0</v>
      </c>
      <c r="V14" s="110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09">
        <v>0</v>
      </c>
      <c r="V15" s="110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09">
        <v>0</v>
      </c>
      <c r="V16" s="110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09">
        <v>0</v>
      </c>
      <c r="V19" s="110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09">
        <v>0</v>
      </c>
      <c r="V20" s="110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09">
        <v>0</v>
      </c>
      <c r="V22" s="110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4"/>
      <c r="V23" s="125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6">
        <f>SUM(U4:U23)</f>
        <v>1</v>
      </c>
      <c r="V24" s="127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43556</v>
      </c>
      <c r="S29" s="129">
        <v>14524.5544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43556</v>
      </c>
      <c r="S39" s="118">
        <v>55821.68468999999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86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09">
        <v>0</v>
      </c>
      <c r="V5" s="110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09">
        <v>0</v>
      </c>
      <c r="V20" s="110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09">
        <v>0</v>
      </c>
      <c r="V22" s="110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4"/>
      <c r="V23" s="125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6">
        <f>SUM(U4:U23)</f>
        <v>1</v>
      </c>
      <c r="V24" s="127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43586</v>
      </c>
      <c r="S29" s="129">
        <v>1497.42704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43586</v>
      </c>
      <c r="S39" s="118">
        <v>57866.88668999999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91</v>
      </c>
      <c r="S1" s="136"/>
      <c r="T1" s="136"/>
      <c r="U1" s="136"/>
      <c r="V1" s="136"/>
      <c r="W1" s="137"/>
    </row>
    <row r="2" spans="1:23" ht="15" thickBot="1">
      <c r="A2" s="138" t="s">
        <v>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0">
        <v>1</v>
      </c>
      <c r="V6" s="131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0">
        <v>0</v>
      </c>
      <c r="V7" s="131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09">
        <v>0</v>
      </c>
      <c r="V11" s="110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09">
        <v>0</v>
      </c>
      <c r="V13" s="110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09">
        <v>0</v>
      </c>
      <c r="V22" s="110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09">
        <v>0</v>
      </c>
      <c r="V23" s="110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09">
        <v>0</v>
      </c>
      <c r="V24" s="110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4">
        <v>0</v>
      </c>
      <c r="V25" s="125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6">
        <f>SUM(U4:U25)</f>
        <v>1</v>
      </c>
      <c r="V26" s="127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4" t="s">
        <v>33</v>
      </c>
      <c r="S29" s="114"/>
      <c r="T29" s="114"/>
      <c r="U29" s="11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6">
        <v>43617</v>
      </c>
      <c r="S31" s="129">
        <v>28.16056</v>
      </c>
      <c r="T31" s="129"/>
      <c r="U31" s="129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7"/>
      <c r="S32" s="129"/>
      <c r="T32" s="129"/>
      <c r="U32" s="129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1" t="s">
        <v>45</v>
      </c>
      <c r="T34" s="112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40</v>
      </c>
      <c r="T35" s="113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4" t="s">
        <v>30</v>
      </c>
      <c r="S39" s="114"/>
      <c r="T39" s="114"/>
      <c r="U39" s="114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5" t="s">
        <v>31</v>
      </c>
      <c r="S40" s="115"/>
      <c r="T40" s="115"/>
      <c r="U40" s="115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6">
        <v>43617</v>
      </c>
      <c r="S41" s="118">
        <v>40942.50172</v>
      </c>
      <c r="T41" s="119"/>
      <c r="U41" s="120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7"/>
      <c r="S42" s="121"/>
      <c r="T42" s="122"/>
      <c r="U42" s="123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:U3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97</v>
      </c>
      <c r="S1" s="136"/>
      <c r="T1" s="136"/>
      <c r="U1" s="136"/>
      <c r="V1" s="136"/>
      <c r="W1" s="137"/>
    </row>
    <row r="2" spans="1:23" ht="15" thickBot="1">
      <c r="A2" s="138" t="s">
        <v>99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100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5437.275</v>
      </c>
      <c r="R4" s="94">
        <v>0</v>
      </c>
      <c r="S4" s="95">
        <v>0</v>
      </c>
      <c r="T4" s="96">
        <v>38.3</v>
      </c>
      <c r="U4" s="146">
        <v>0</v>
      </c>
      <c r="V4" s="147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5437.3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5437.3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24.3999999999999</v>
      </c>
      <c r="N7" s="65">
        <v>8563.9</v>
      </c>
      <c r="O7" s="65">
        <v>6500</v>
      </c>
      <c r="P7" s="3">
        <f t="shared" si="1"/>
        <v>1.3175230769230768</v>
      </c>
      <c r="Q7" s="2">
        <v>5437.3</v>
      </c>
      <c r="R7" s="71">
        <v>0</v>
      </c>
      <c r="S7" s="72">
        <v>0</v>
      </c>
      <c r="T7" s="73">
        <v>401.7</v>
      </c>
      <c r="U7" s="130">
        <v>0</v>
      </c>
      <c r="V7" s="131"/>
      <c r="W7" s="68">
        <f t="shared" si="3"/>
        <v>401.7</v>
      </c>
    </row>
    <row r="8" spans="1:23" ht="12.75">
      <c r="A8" s="108">
        <v>43623</v>
      </c>
      <c r="B8" s="65"/>
      <c r="C8" s="70"/>
      <c r="D8" s="106"/>
      <c r="E8" s="106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16800</v>
      </c>
      <c r="P8" s="3">
        <f t="shared" si="1"/>
        <v>0</v>
      </c>
      <c r="Q8" s="2">
        <v>5437.3</v>
      </c>
      <c r="R8" s="71"/>
      <c r="S8" s="72"/>
      <c r="T8" s="70"/>
      <c r="U8" s="109"/>
      <c r="V8" s="110"/>
      <c r="W8" s="68">
        <f t="shared" si="3"/>
        <v>0</v>
      </c>
    </row>
    <row r="9" spans="1:23" ht="12.75">
      <c r="A9" s="10">
        <v>43626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6500</v>
      </c>
      <c r="P9" s="3">
        <f t="shared" si="1"/>
        <v>0</v>
      </c>
      <c r="Q9" s="2">
        <v>5437.3</v>
      </c>
      <c r="R9" s="71"/>
      <c r="S9" s="72"/>
      <c r="T9" s="70"/>
      <c r="U9" s="109"/>
      <c r="V9" s="110"/>
      <c r="W9" s="68">
        <f t="shared" si="3"/>
        <v>0</v>
      </c>
    </row>
    <row r="10" spans="1:23" ht="12.75">
      <c r="A10" s="10">
        <v>43627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5500</v>
      </c>
      <c r="P10" s="3">
        <f t="shared" si="1"/>
        <v>0</v>
      </c>
      <c r="Q10" s="2">
        <v>5437.3</v>
      </c>
      <c r="R10" s="71"/>
      <c r="S10" s="72"/>
      <c r="T10" s="70"/>
      <c r="U10" s="109"/>
      <c r="V10" s="110"/>
      <c r="W10" s="68">
        <f>R10+S10+U10+T10+V10</f>
        <v>0</v>
      </c>
    </row>
    <row r="11" spans="1:23" ht="12.75">
      <c r="A11" s="10">
        <v>43628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5437.3</v>
      </c>
      <c r="R11" s="69"/>
      <c r="S11" s="65"/>
      <c r="T11" s="70"/>
      <c r="U11" s="109"/>
      <c r="V11" s="110"/>
      <c r="W11" s="68">
        <f t="shared" si="3"/>
        <v>0</v>
      </c>
    </row>
    <row r="12" spans="1:23" ht="12.75">
      <c r="A12" s="10">
        <v>43629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6900</v>
      </c>
      <c r="P12" s="3">
        <f t="shared" si="1"/>
        <v>0</v>
      </c>
      <c r="Q12" s="2">
        <v>5437.3</v>
      </c>
      <c r="R12" s="69"/>
      <c r="S12" s="65"/>
      <c r="T12" s="70"/>
      <c r="U12" s="109"/>
      <c r="V12" s="110"/>
      <c r="W12" s="68">
        <f t="shared" si="3"/>
        <v>0</v>
      </c>
    </row>
    <row r="13" spans="1:23" ht="12.75">
      <c r="A13" s="10">
        <v>43630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16500</v>
      </c>
      <c r="P13" s="3">
        <f t="shared" si="1"/>
        <v>0</v>
      </c>
      <c r="Q13" s="2">
        <v>5437.3</v>
      </c>
      <c r="R13" s="69"/>
      <c r="S13" s="65"/>
      <c r="T13" s="70"/>
      <c r="U13" s="109"/>
      <c r="V13" s="110"/>
      <c r="W13" s="68">
        <f t="shared" si="3"/>
        <v>0</v>
      </c>
    </row>
    <row r="14" spans="1:23" ht="12.75">
      <c r="A14" s="10">
        <v>43634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6500</v>
      </c>
      <c r="P14" s="3">
        <f t="shared" si="1"/>
        <v>0</v>
      </c>
      <c r="Q14" s="2">
        <v>5437.3</v>
      </c>
      <c r="R14" s="69"/>
      <c r="S14" s="65"/>
      <c r="T14" s="74"/>
      <c r="U14" s="109"/>
      <c r="V14" s="110"/>
      <c r="W14" s="68">
        <f t="shared" si="3"/>
        <v>0</v>
      </c>
    </row>
    <row r="15" spans="1:23" ht="12.75">
      <c r="A15" s="10">
        <v>43635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5437.3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43636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12000</v>
      </c>
      <c r="P16" s="3">
        <f t="shared" si="1"/>
        <v>0</v>
      </c>
      <c r="Q16" s="2">
        <v>5437.3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43637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5900</v>
      </c>
      <c r="P17" s="3">
        <f t="shared" si="1"/>
        <v>0</v>
      </c>
      <c r="Q17" s="2">
        <v>5437.3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43640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5500</v>
      </c>
      <c r="P18" s="3">
        <f>N18/O18</f>
        <v>0</v>
      </c>
      <c r="Q18" s="2">
        <v>5437.3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43641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1"/>
        <v>0</v>
      </c>
      <c r="Q19" s="2">
        <v>5437.3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43642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8600</v>
      </c>
      <c r="P20" s="3">
        <f t="shared" si="1"/>
        <v>0</v>
      </c>
      <c r="Q20" s="2">
        <v>5437.3</v>
      </c>
      <c r="R20" s="102"/>
      <c r="S20" s="103"/>
      <c r="T20" s="104"/>
      <c r="U20" s="109"/>
      <c r="V20" s="110"/>
      <c r="W20" s="68">
        <f t="shared" si="3"/>
        <v>0</v>
      </c>
    </row>
    <row r="21" spans="1:23" ht="13.5" thickBot="1">
      <c r="A21" s="10">
        <v>43643</v>
      </c>
      <c r="B21" s="65"/>
      <c r="C21" s="74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25000</v>
      </c>
      <c r="P21" s="3">
        <f t="shared" si="1"/>
        <v>0</v>
      </c>
      <c r="Q21" s="2">
        <v>5437.3</v>
      </c>
      <c r="R21" s="98"/>
      <c r="S21" s="99"/>
      <c r="T21" s="100"/>
      <c r="U21" s="124"/>
      <c r="V21" s="125"/>
      <c r="W21" s="68">
        <f t="shared" si="3"/>
        <v>0</v>
      </c>
    </row>
    <row r="22" spans="1:23" ht="13.5" thickBot="1">
      <c r="A22" s="83" t="s">
        <v>28</v>
      </c>
      <c r="B22" s="85">
        <f aca="true" t="shared" si="4" ref="B22:O22">SUM(B4:B21)</f>
        <v>15638.4</v>
      </c>
      <c r="C22" s="85">
        <f t="shared" si="4"/>
        <v>894.3</v>
      </c>
      <c r="D22" s="107">
        <f t="shared" si="4"/>
        <v>60.099999999999994</v>
      </c>
      <c r="E22" s="107">
        <f t="shared" si="4"/>
        <v>834.1999999999999</v>
      </c>
      <c r="F22" s="85">
        <f t="shared" si="4"/>
        <v>170.85000000000002</v>
      </c>
      <c r="G22" s="85">
        <f t="shared" si="4"/>
        <v>630.7</v>
      </c>
      <c r="H22" s="85">
        <f t="shared" si="4"/>
        <v>2261.6</v>
      </c>
      <c r="I22" s="85">
        <f t="shared" si="4"/>
        <v>233.99999999999997</v>
      </c>
      <c r="J22" s="85">
        <f t="shared" si="4"/>
        <v>117.05</v>
      </c>
      <c r="K22" s="85">
        <f t="shared" si="4"/>
        <v>694.6</v>
      </c>
      <c r="L22" s="85">
        <f t="shared" si="4"/>
        <v>1046.2</v>
      </c>
      <c r="M22" s="84">
        <f t="shared" si="4"/>
        <v>61.399999999999224</v>
      </c>
      <c r="N22" s="84">
        <f t="shared" si="4"/>
        <v>21749.1</v>
      </c>
      <c r="O22" s="84">
        <f t="shared" si="4"/>
        <v>152910</v>
      </c>
      <c r="P22" s="86">
        <f>N22/O22</f>
        <v>0.14223464783205805</v>
      </c>
      <c r="Q22" s="2"/>
      <c r="R22" s="75">
        <f>SUM(R4:R21)</f>
        <v>0</v>
      </c>
      <c r="S22" s="75">
        <f>SUM(S4:S21)</f>
        <v>0</v>
      </c>
      <c r="T22" s="75">
        <f>SUM(T4:T21)</f>
        <v>440</v>
      </c>
      <c r="U22" s="126">
        <f>SUM(U4:U21)</f>
        <v>0</v>
      </c>
      <c r="V22" s="127"/>
      <c r="W22" s="75">
        <f>R22+S22+U22+T22+V22</f>
        <v>440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4" t="s">
        <v>33</v>
      </c>
      <c r="S25" s="114"/>
      <c r="T25" s="114"/>
      <c r="U25" s="114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29</v>
      </c>
      <c r="S26" s="128"/>
      <c r="T26" s="128"/>
      <c r="U26" s="128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>
        <v>43623</v>
      </c>
      <c r="S27" s="129">
        <v>401.76387</v>
      </c>
      <c r="T27" s="129"/>
      <c r="U27" s="129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/>
      <c r="S28" s="129"/>
      <c r="T28" s="129"/>
      <c r="U28" s="129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1" t="s">
        <v>45</v>
      </c>
      <c r="T30" s="112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3" t="s">
        <v>40</v>
      </c>
      <c r="T31" s="113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4" t="s">
        <v>30</v>
      </c>
      <c r="S35" s="114"/>
      <c r="T35" s="114"/>
      <c r="U35" s="114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5" t="s">
        <v>31</v>
      </c>
      <c r="S36" s="115"/>
      <c r="T36" s="115"/>
      <c r="U36" s="115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>
        <v>43623</v>
      </c>
      <c r="S37" s="118">
        <v>37600.86836</v>
      </c>
      <c r="T37" s="119"/>
      <c r="U37" s="120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/>
      <c r="S38" s="121"/>
      <c r="T38" s="122"/>
      <c r="U38" s="123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54" sqref="B54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101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102</v>
      </c>
      <c r="P27" s="159"/>
    </row>
    <row r="28" spans="1:16" ht="30.75" customHeight="1">
      <c r="A28" s="149"/>
      <c r="B28" s="44" t="s">
        <v>98</v>
      </c>
      <c r="C28" s="22" t="s">
        <v>23</v>
      </c>
      <c r="D28" s="44" t="str">
        <f>B28</f>
        <v>план на січень-червень 2019р.</v>
      </c>
      <c r="E28" s="22" t="str">
        <f>C28</f>
        <v>факт</v>
      </c>
      <c r="F28" s="43" t="str">
        <f>B28</f>
        <v>план на січень-червень 2019р.</v>
      </c>
      <c r="G28" s="58" t="str">
        <f>C28</f>
        <v>факт</v>
      </c>
      <c r="H28" s="44" t="str">
        <f>B28</f>
        <v>план на січень-червень 2019р.</v>
      </c>
      <c r="I28" s="22" t="str">
        <f>C28</f>
        <v>факт</v>
      </c>
      <c r="J28" s="43"/>
      <c r="K28" s="58"/>
      <c r="L28" s="41" t="str">
        <f>D28</f>
        <v>план на січень-червень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червень!S37</f>
        <v>37600.86836</v>
      </c>
      <c r="B29" s="45">
        <v>25070</v>
      </c>
      <c r="C29" s="45">
        <v>171.45</v>
      </c>
      <c r="D29" s="45">
        <v>2933</v>
      </c>
      <c r="E29" s="45">
        <v>0.13</v>
      </c>
      <c r="F29" s="45">
        <v>7550</v>
      </c>
      <c r="G29" s="45">
        <v>3323.31</v>
      </c>
      <c r="H29" s="45">
        <v>12</v>
      </c>
      <c r="I29" s="45">
        <v>5</v>
      </c>
      <c r="J29" s="45"/>
      <c r="K29" s="45"/>
      <c r="L29" s="59">
        <f>H29+F29+D29+J29+B29</f>
        <v>35565</v>
      </c>
      <c r="M29" s="46">
        <f>C29+E29+G29+I29</f>
        <v>3499.89</v>
      </c>
      <c r="N29" s="47">
        <f>M29-L29</f>
        <v>-32065.11</v>
      </c>
      <c r="O29" s="160">
        <f>червень!S27</f>
        <v>401.76387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576914.1</v>
      </c>
      <c r="C48" s="28">
        <v>475282.13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98000.29999999999</v>
      </c>
      <c r="C49" s="28">
        <v>73802.08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154551.59999999998</v>
      </c>
      <c r="C50" s="28">
        <v>156521.53999999998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18597.699999999997</v>
      </c>
      <c r="C51" s="28">
        <v>15774.64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63995.6</v>
      </c>
      <c r="C52" s="28">
        <v>52335.01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3665.3</v>
      </c>
      <c r="C53" s="28">
        <v>4126.11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4569.86</v>
      </c>
      <c r="C54" s="28">
        <v>5620.97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20407.19999999998</v>
      </c>
      <c r="C55" s="12">
        <v>15476.119999999974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940701.6599999999</v>
      </c>
      <c r="C56" s="9">
        <v>798938.6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25070</v>
      </c>
      <c r="C58" s="9">
        <f>C29</f>
        <v>171.45</v>
      </c>
    </row>
    <row r="59" spans="1:3" ht="25.5">
      <c r="A59" s="76" t="s">
        <v>53</v>
      </c>
      <c r="B59" s="9">
        <f>D29</f>
        <v>2933</v>
      </c>
      <c r="C59" s="9">
        <f>E29</f>
        <v>0.13</v>
      </c>
    </row>
    <row r="60" spans="1:3" ht="12.75">
      <c r="A60" s="76" t="s">
        <v>54</v>
      </c>
      <c r="B60" s="9">
        <f>F29</f>
        <v>7550</v>
      </c>
      <c r="C60" s="9">
        <f>G29</f>
        <v>3323.31</v>
      </c>
    </row>
    <row r="61" spans="1:3" ht="25.5">
      <c r="A61" s="76" t="s">
        <v>55</v>
      </c>
      <c r="B61" s="9">
        <f>H29</f>
        <v>12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4" sqref="F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2019-06-07T09:45:05Z</dcterms:modified>
  <cp:category/>
  <cp:version/>
  <cp:contentType/>
  <cp:contentStatus/>
</cp:coreProperties>
</file>